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25" windowHeight="6750" activeTab="0"/>
  </bookViews>
  <sheets>
    <sheet name="Plan2" sheetId="1" r:id="rId1"/>
    <sheet name="Plan3" sheetId="2" r:id="rId2"/>
  </sheets>
  <definedNames>
    <definedName name="_xlnm.Print_Area" localSheetId="0">'Plan2'!$A$1:$K$58</definedName>
  </definedNames>
  <calcPr fullCalcOnLoad="1"/>
</workbook>
</file>

<file path=xl/sharedStrings.xml><?xml version="1.0" encoding="utf-8"?>
<sst xmlns="http://schemas.openxmlformats.org/spreadsheetml/2006/main" count="84" uniqueCount="63">
  <si>
    <t>DATA</t>
  </si>
  <si>
    <t>HISTORICO</t>
  </si>
  <si>
    <t>VALOR</t>
  </si>
  <si>
    <t>DESPESAS DIVERSAS</t>
  </si>
  <si>
    <t>ALIMENTAÇÃO</t>
  </si>
  <si>
    <t>SOBRA TRANSPORTADA PARA CAIXA</t>
  </si>
  <si>
    <t>TELEFONE</t>
  </si>
  <si>
    <t>MATERIAL DE CONSUMO</t>
  </si>
  <si>
    <t>TARIFA DE MANUTENÇÃO</t>
  </si>
  <si>
    <t>COMPLEMENTO PELO CAIXA</t>
  </si>
  <si>
    <t>TOTAL DAS DESPESAS</t>
  </si>
  <si>
    <t>QUADRO RESUMO DA CONTA</t>
  </si>
  <si>
    <t>SALDO ANTERIOR</t>
  </si>
  <si>
    <t>RECEITAS DO MÊS</t>
  </si>
  <si>
    <t>DESPESAS DO MÊS (PAGAS EM BANCO)</t>
  </si>
  <si>
    <t>SALDO ATUAL</t>
  </si>
  <si>
    <t>RELAÇÃO DOS CHEQUES COMPENSADOS</t>
  </si>
  <si>
    <t>TOTAL DOS CHEQUES</t>
  </si>
  <si>
    <t>RAZÃO ANALITICO DE JULHO DE 2006</t>
  </si>
  <si>
    <t>CH. 631</t>
  </si>
  <si>
    <t>CH. 632</t>
  </si>
  <si>
    <t>CH. 634</t>
  </si>
  <si>
    <t>CH. 636</t>
  </si>
  <si>
    <t>CH. 633</t>
  </si>
  <si>
    <t>CH. 635</t>
  </si>
  <si>
    <t>CH. 626</t>
  </si>
  <si>
    <t>CH. 639</t>
  </si>
  <si>
    <t>CH. 638</t>
  </si>
  <si>
    <t>CH. 601</t>
  </si>
  <si>
    <t>CH. 602</t>
  </si>
  <si>
    <t>CH. 606</t>
  </si>
  <si>
    <t>CH. 603</t>
  </si>
  <si>
    <t>CH. 607</t>
  </si>
  <si>
    <t>CH. 640</t>
  </si>
  <si>
    <t>ANDES</t>
  </si>
  <si>
    <t>FUNDO DE MOBILIZAÇÃO</t>
  </si>
  <si>
    <t>TINTA PARA IMPRESSORA</t>
  </si>
  <si>
    <t>COLOCAÇÃO DE CHUVEIRO NA CASA DO DOCENTE</t>
  </si>
  <si>
    <t>LUZ - CASA DO DOCENTE</t>
  </si>
  <si>
    <t>FAIXA DE PARALISAÇÃO DOCENTE</t>
  </si>
  <si>
    <t>GÁS DE COZINHA (CASA DO DOCENTE)</t>
  </si>
  <si>
    <t>LIMPEZA CASA DO DOCENTE</t>
  </si>
  <si>
    <t>LIMPEZA DA SEDE DA ADUNEB</t>
  </si>
  <si>
    <t>COMBUSTIVEL / MATERIAIS DIVERSOS</t>
  </si>
  <si>
    <t>INTERNET - A TARDE ONLINE</t>
  </si>
  <si>
    <t>ASSISTÊNCIA MÉDICA FUNCIONÁRIOS</t>
  </si>
  <si>
    <t>CONTA DE MANUTENÇÃO</t>
  </si>
  <si>
    <t>MANUTENÇÃO PÁGINA DA ADUNEB NA INTERNET</t>
  </si>
  <si>
    <t>ASSESSORIA JURÍDICA</t>
  </si>
  <si>
    <t>ASSESSORIA CONTÁBIL</t>
  </si>
  <si>
    <t>MATERIAL DESCARTÁVEL</t>
  </si>
  <si>
    <t>TAXI - GREVE DE ÔNIBUS</t>
  </si>
  <si>
    <t>FITAS ADESIVAS / ARAME (MATERIAL PARA PARALISAÇÃO)</t>
  </si>
  <si>
    <t>COMBUSÍIVEL (DIREÇÃO)</t>
  </si>
  <si>
    <t>COLOCAÇÃO DE JANELAS E MATERIAL (SEDE DA ADUNEB)</t>
  </si>
  <si>
    <t>PASSAGENS (REPRESENTATES DA ADUNEB) - ASSEMBLÉIA GERAL</t>
  </si>
  <si>
    <t>SALARIOS / ENCARGOS / AUXÍLIO TRANSPORTE</t>
  </si>
  <si>
    <t>ANÚNCIO - JORNAL A TARDE 9SELEÇÃO DE FUNCIONÁRIOS)</t>
  </si>
  <si>
    <t>CONFECÇÃO DE JANELA  PARA SEDE DA ADUNEB</t>
  </si>
  <si>
    <t>TAXI - GREVE DE ÔNIBUS 9FUNCIONÁRIOS DA ADUNEB)</t>
  </si>
  <si>
    <t>RECISÃO DE CONTRATO DE TRABALHO (FUNCIONÁRIO)</t>
  </si>
  <si>
    <t>AUXÍLIO ALIMENTAÇÃO (NUTRICASH)</t>
  </si>
  <si>
    <t>CONSERTO DO HD - COMPUTADOR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</si>
</sst>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1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4" fontId="1" fillId="0" borderId="5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43" fontId="1" fillId="0" borderId="1" xfId="18" applyFont="1" applyBorder="1" applyAlignment="1">
      <alignment/>
    </xf>
    <xf numFmtId="43" fontId="1" fillId="0" borderId="1" xfId="18" applyFont="1" applyBorder="1" applyAlignment="1">
      <alignment horizontal="left"/>
    </xf>
    <xf numFmtId="14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3" fontId="1" fillId="0" borderId="0" xfId="18" applyFont="1" applyBorder="1" applyAlignment="1">
      <alignment horizontal="left"/>
    </xf>
    <xf numFmtId="43" fontId="4" fillId="0" borderId="1" xfId="18" applyFont="1" applyBorder="1" applyAlignment="1">
      <alignment/>
    </xf>
    <xf numFmtId="43" fontId="0" fillId="0" borderId="1" xfId="18" applyFont="1" applyBorder="1" applyAlignment="1">
      <alignment/>
    </xf>
    <xf numFmtId="0" fontId="0" fillId="0" borderId="0" xfId="0" applyFont="1" applyAlignment="1">
      <alignment/>
    </xf>
    <xf numFmtId="14" fontId="0" fillId="0" borderId="5" xfId="0" applyNumberFormat="1" applyFont="1" applyBorder="1" applyAlignment="1">
      <alignment horizontal="left"/>
    </xf>
    <xf numFmtId="43" fontId="0" fillId="0" borderId="1" xfId="18" applyFont="1" applyBorder="1" applyAlignment="1">
      <alignment horizontal="left"/>
    </xf>
    <xf numFmtId="14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3" fontId="0" fillId="0" borderId="0" xfId="18" applyFont="1" applyBorder="1" applyAlignment="1">
      <alignment horizontal="left"/>
    </xf>
    <xf numFmtId="43" fontId="1" fillId="0" borderId="0" xfId="0" applyNumberFormat="1" applyFont="1" applyBorder="1" applyAlignment="1">
      <alignment horizontal="left"/>
    </xf>
    <xf numFmtId="43" fontId="4" fillId="0" borderId="1" xfId="18" applyFont="1" applyBorder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Fill="1" applyBorder="1" applyAlignment="1">
      <alignment/>
    </xf>
    <xf numFmtId="14" fontId="4" fillId="0" borderId="5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4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3" fontId="4" fillId="0" borderId="0" xfId="18" applyFont="1" applyBorder="1" applyAlignment="1">
      <alignment horizontal="left"/>
    </xf>
    <xf numFmtId="14" fontId="1" fillId="0" borderId="5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43" fontId="1" fillId="0" borderId="1" xfId="18" applyFont="1" applyFill="1" applyBorder="1" applyAlignment="1">
      <alignment/>
    </xf>
    <xf numFmtId="43" fontId="1" fillId="0" borderId="1" xfId="18" applyFont="1" applyFill="1" applyBorder="1" applyAlignment="1">
      <alignment horizontal="left"/>
    </xf>
    <xf numFmtId="0" fontId="1" fillId="0" borderId="0" xfId="0" applyFont="1" applyFill="1" applyAlignment="1">
      <alignment/>
    </xf>
    <xf numFmtId="43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43" fontId="1" fillId="0" borderId="0" xfId="18" applyFont="1" applyFill="1" applyBorder="1" applyAlignment="1">
      <alignment horizontal="left"/>
    </xf>
    <xf numFmtId="14" fontId="4" fillId="0" borderId="5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43" fontId="4" fillId="0" borderId="1" xfId="18" applyFont="1" applyFill="1" applyBorder="1" applyAlignment="1">
      <alignment/>
    </xf>
    <xf numFmtId="43" fontId="4" fillId="0" borderId="1" xfId="18" applyFont="1" applyFill="1" applyBorder="1" applyAlignment="1">
      <alignment horizontal="left"/>
    </xf>
    <xf numFmtId="0" fontId="4" fillId="0" borderId="0" xfId="0" applyFont="1" applyFill="1" applyAlignment="1">
      <alignment/>
    </xf>
    <xf numFmtId="14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3" fontId="4" fillId="0" borderId="0" xfId="18" applyFont="1" applyFill="1" applyBorder="1" applyAlignment="1">
      <alignment horizontal="left"/>
    </xf>
    <xf numFmtId="14" fontId="1" fillId="0" borderId="0" xfId="0" applyNumberFormat="1" applyFont="1" applyFill="1" applyBorder="1" applyAlignment="1">
      <alignment horizontal="left"/>
    </xf>
    <xf numFmtId="43" fontId="1" fillId="0" borderId="0" xfId="18" applyFont="1" applyFill="1" applyAlignment="1">
      <alignment/>
    </xf>
    <xf numFmtId="14" fontId="0" fillId="0" borderId="1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43" fontId="0" fillId="0" borderId="1" xfId="18" applyFont="1" applyFill="1" applyBorder="1" applyAlignment="1">
      <alignment/>
    </xf>
    <xf numFmtId="43" fontId="0" fillId="0" borderId="1" xfId="18" applyFont="1" applyFill="1" applyBorder="1" applyAlignment="1">
      <alignment horizontal="left"/>
    </xf>
    <xf numFmtId="43" fontId="0" fillId="0" borderId="0" xfId="18" applyFont="1" applyFill="1" applyBorder="1" applyAlignment="1">
      <alignment/>
    </xf>
    <xf numFmtId="14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43" fontId="0" fillId="0" borderId="0" xfId="18" applyFont="1" applyFill="1" applyBorder="1" applyAlignment="1">
      <alignment horizontal="left"/>
    </xf>
    <xf numFmtId="0" fontId="0" fillId="0" borderId="0" xfId="0" applyFill="1" applyAlignment="1">
      <alignment/>
    </xf>
    <xf numFmtId="0" fontId="3" fillId="0" borderId="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43" fontId="3" fillId="0" borderId="7" xfId="18" applyFont="1" applyFill="1" applyBorder="1" applyAlignment="1">
      <alignment/>
    </xf>
    <xf numFmtId="43" fontId="5" fillId="0" borderId="8" xfId="18" applyFont="1" applyFill="1" applyBorder="1" applyAlignment="1">
      <alignment/>
    </xf>
    <xf numFmtId="43" fontId="1" fillId="0" borderId="0" xfId="18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4" fontId="8" fillId="0" borderId="13" xfId="0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40" fontId="5" fillId="0" borderId="13" xfId="0" applyNumberFormat="1" applyFont="1" applyFill="1" applyBorder="1" applyAlignment="1">
      <alignment/>
    </xf>
    <xf numFmtId="43" fontId="4" fillId="0" borderId="0" xfId="0" applyNumberFormat="1" applyFont="1" applyFill="1" applyAlignment="1">
      <alignment/>
    </xf>
    <xf numFmtId="0" fontId="5" fillId="0" borderId="8" xfId="0" applyFont="1" applyFill="1" applyBorder="1" applyAlignment="1">
      <alignment/>
    </xf>
    <xf numFmtId="4" fontId="5" fillId="0" borderId="8" xfId="0" applyNumberFormat="1" applyFont="1" applyFill="1" applyBorder="1" applyAlignment="1">
      <alignment/>
    </xf>
    <xf numFmtId="14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3" fontId="3" fillId="0" borderId="14" xfId="18" applyFont="1" applyFill="1" applyBorder="1" applyAlignment="1">
      <alignment/>
    </xf>
    <xf numFmtId="43" fontId="1" fillId="0" borderId="0" xfId="0" applyNumberFormat="1" applyFont="1" applyFill="1" applyAlignment="1">
      <alignment/>
    </xf>
    <xf numFmtId="43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0" fontId="1" fillId="0" borderId="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79"/>
  <sheetViews>
    <sheetView tabSelected="1" zoomScale="85" zoomScaleNormal="85" workbookViewId="0" topLeftCell="A1">
      <selection activeCell="C9" sqref="C9:H9"/>
    </sheetView>
  </sheetViews>
  <sheetFormatPr defaultColWidth="9.140625" defaultRowHeight="12.75"/>
  <cols>
    <col min="1" max="1" width="11.8515625" style="0" customWidth="1"/>
    <col min="2" max="2" width="10.140625" style="0" customWidth="1"/>
    <col min="6" max="6" width="11.140625" style="0" customWidth="1"/>
    <col min="8" max="8" width="12.00390625" style="0" customWidth="1"/>
    <col min="9" max="9" width="10.28125" style="0" bestFit="1" customWidth="1"/>
    <col min="10" max="10" width="12.8515625" style="1" customWidth="1"/>
  </cols>
  <sheetData>
    <row r="1" ht="4.5" customHeight="1"/>
    <row r="2" spans="3:9" ht="12.75">
      <c r="C2" s="93" t="s">
        <v>18</v>
      </c>
      <c r="D2" s="93"/>
      <c r="E2" s="93"/>
      <c r="F2" s="93"/>
      <c r="G2" s="93"/>
      <c r="H2" s="93"/>
      <c r="I2" s="93"/>
    </row>
    <row r="3" spans="1:256" ht="12.7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1"/>
      <c r="FB3" s="91"/>
      <c r="FC3" s="91"/>
      <c r="FD3" s="91"/>
      <c r="FE3" s="91"/>
      <c r="FF3" s="91"/>
      <c r="FG3" s="91"/>
      <c r="FH3" s="91"/>
      <c r="FI3" s="91"/>
      <c r="FJ3" s="91"/>
      <c r="FK3" s="91"/>
      <c r="FL3" s="91"/>
      <c r="FM3" s="91"/>
      <c r="FN3" s="91"/>
      <c r="FO3" s="91"/>
      <c r="FP3" s="91"/>
      <c r="FQ3" s="91"/>
      <c r="FR3" s="91"/>
      <c r="FS3" s="91"/>
      <c r="FT3" s="91"/>
      <c r="FU3" s="91"/>
      <c r="FV3" s="91"/>
      <c r="FW3" s="91"/>
      <c r="FX3" s="91"/>
      <c r="FY3" s="91"/>
      <c r="FZ3" s="91"/>
      <c r="GA3" s="91"/>
      <c r="GB3" s="91"/>
      <c r="GC3" s="91"/>
      <c r="GD3" s="91"/>
      <c r="GE3" s="91"/>
      <c r="GF3" s="91"/>
      <c r="GG3" s="91"/>
      <c r="GH3" s="91"/>
      <c r="GI3" s="91"/>
      <c r="GJ3" s="91"/>
      <c r="GK3" s="91"/>
      <c r="GL3" s="91"/>
      <c r="GM3" s="91"/>
      <c r="GN3" s="91"/>
      <c r="GO3" s="91"/>
      <c r="GP3" s="91"/>
      <c r="GQ3" s="91"/>
      <c r="GR3" s="91"/>
      <c r="GS3" s="91"/>
      <c r="GT3" s="91"/>
      <c r="GU3" s="91"/>
      <c r="GV3" s="91"/>
      <c r="GW3" s="91"/>
      <c r="GX3" s="91"/>
      <c r="GY3" s="91"/>
      <c r="GZ3" s="91"/>
      <c r="HA3" s="91"/>
      <c r="HB3" s="91"/>
      <c r="HC3" s="91"/>
      <c r="HD3" s="91"/>
      <c r="HE3" s="91"/>
      <c r="HF3" s="91"/>
      <c r="HG3" s="91"/>
      <c r="HH3" s="91"/>
      <c r="HI3" s="91"/>
      <c r="HJ3" s="91"/>
      <c r="HK3" s="91"/>
      <c r="HL3" s="91"/>
      <c r="HM3" s="91"/>
      <c r="HN3" s="91"/>
      <c r="HO3" s="91"/>
      <c r="HP3" s="91"/>
      <c r="HQ3" s="91"/>
      <c r="HR3" s="91"/>
      <c r="HS3" s="91"/>
      <c r="HT3" s="91"/>
      <c r="HU3" s="91"/>
      <c r="HV3" s="91"/>
      <c r="HW3" s="91"/>
      <c r="HX3" s="91"/>
      <c r="HY3" s="91"/>
      <c r="HZ3" s="91"/>
      <c r="IA3" s="91"/>
      <c r="IB3" s="91"/>
      <c r="IC3" s="91"/>
      <c r="ID3" s="91"/>
      <c r="IE3" s="91"/>
      <c r="IF3" s="91"/>
      <c r="IG3" s="91"/>
      <c r="IH3" s="91"/>
      <c r="II3" s="91"/>
      <c r="IJ3" s="91"/>
      <c r="IK3" s="91"/>
      <c r="IL3" s="91"/>
      <c r="IM3" s="91"/>
      <c r="IN3" s="91"/>
      <c r="IO3" s="91"/>
      <c r="IP3" s="91"/>
      <c r="IQ3" s="91"/>
      <c r="IR3" s="91"/>
      <c r="IS3" s="91"/>
      <c r="IT3" s="91"/>
      <c r="IU3" s="91"/>
      <c r="IV3" s="91"/>
    </row>
    <row r="4" ht="12.75">
      <c r="A4" s="91" t="s">
        <v>46</v>
      </c>
    </row>
    <row r="5" spans="1:21" ht="12.75">
      <c r="A5" s="2" t="s">
        <v>0</v>
      </c>
      <c r="B5" s="2"/>
      <c r="C5" s="3" t="s">
        <v>1</v>
      </c>
      <c r="D5" s="4"/>
      <c r="E5" s="4"/>
      <c r="F5" s="4"/>
      <c r="G5" s="4"/>
      <c r="H5" s="5"/>
      <c r="I5" s="2"/>
      <c r="J5" s="6" t="s">
        <v>2</v>
      </c>
      <c r="L5" s="7"/>
      <c r="M5" s="7"/>
      <c r="N5" s="8"/>
      <c r="O5" s="8"/>
      <c r="P5" s="8"/>
      <c r="Q5" s="8"/>
      <c r="R5" s="8"/>
      <c r="S5" s="8"/>
      <c r="T5" s="9"/>
      <c r="U5" s="7"/>
    </row>
    <row r="6" spans="1:21" s="1" customFormat="1" ht="12.75">
      <c r="A6" s="10">
        <v>38901</v>
      </c>
      <c r="B6" s="11" t="s">
        <v>19</v>
      </c>
      <c r="C6" s="94" t="s">
        <v>47</v>
      </c>
      <c r="D6" s="95"/>
      <c r="E6" s="95"/>
      <c r="F6" s="95"/>
      <c r="G6" s="95"/>
      <c r="H6" s="96"/>
      <c r="I6" s="12"/>
      <c r="J6" s="13">
        <v>200</v>
      </c>
      <c r="L6" s="14"/>
      <c r="M6" s="15"/>
      <c r="N6" s="15"/>
      <c r="O6" s="15"/>
      <c r="P6" s="15"/>
      <c r="Q6" s="15"/>
      <c r="R6" s="15"/>
      <c r="S6" s="15"/>
      <c r="T6" s="15"/>
      <c r="U6" s="16"/>
    </row>
    <row r="7" spans="1:21" s="1" customFormat="1" ht="12.75">
      <c r="A7" s="10">
        <v>38904</v>
      </c>
      <c r="B7" s="11" t="s">
        <v>20</v>
      </c>
      <c r="C7" s="94" t="s">
        <v>48</v>
      </c>
      <c r="D7" s="95"/>
      <c r="E7" s="95"/>
      <c r="F7" s="95"/>
      <c r="G7" s="95"/>
      <c r="H7" s="96"/>
      <c r="I7" s="12"/>
      <c r="J7" s="13">
        <v>1440</v>
      </c>
      <c r="L7" s="14"/>
      <c r="M7" s="15"/>
      <c r="N7" s="15"/>
      <c r="O7" s="15"/>
      <c r="P7" s="15"/>
      <c r="Q7" s="15"/>
      <c r="R7" s="15"/>
      <c r="S7" s="15"/>
      <c r="T7" s="16"/>
      <c r="U7" s="16"/>
    </row>
    <row r="8" spans="1:21" s="1" customFormat="1" ht="12.75">
      <c r="A8" s="10">
        <v>38904</v>
      </c>
      <c r="B8" s="11" t="s">
        <v>21</v>
      </c>
      <c r="C8" s="94" t="s">
        <v>35</v>
      </c>
      <c r="D8" s="95"/>
      <c r="E8" s="95"/>
      <c r="F8" s="95"/>
      <c r="G8" s="95"/>
      <c r="H8" s="96"/>
      <c r="I8" s="12"/>
      <c r="J8" s="13">
        <v>10324.65</v>
      </c>
      <c r="L8" s="14"/>
      <c r="M8" s="15"/>
      <c r="N8" s="15"/>
      <c r="O8" s="15"/>
      <c r="P8" s="15"/>
      <c r="Q8" s="15"/>
      <c r="R8" s="15"/>
      <c r="S8" s="15"/>
      <c r="T8" s="16"/>
      <c r="U8" s="16"/>
    </row>
    <row r="9" spans="1:21" s="1" customFormat="1" ht="12.75">
      <c r="A9" s="10">
        <v>38904</v>
      </c>
      <c r="B9" s="11" t="s">
        <v>22</v>
      </c>
      <c r="C9" s="94" t="s">
        <v>62</v>
      </c>
      <c r="D9" s="95"/>
      <c r="E9" s="95"/>
      <c r="F9" s="95"/>
      <c r="G9" s="95"/>
      <c r="H9" s="96"/>
      <c r="I9" s="12"/>
      <c r="J9" s="13">
        <v>430</v>
      </c>
      <c r="L9" s="14"/>
      <c r="M9" s="15"/>
      <c r="N9" s="15"/>
      <c r="O9" s="15"/>
      <c r="P9" s="15"/>
      <c r="Q9" s="15"/>
      <c r="R9" s="15"/>
      <c r="S9" s="15"/>
      <c r="T9" s="16"/>
      <c r="U9" s="16"/>
    </row>
    <row r="10" spans="1:21" s="1" customFormat="1" ht="12.75">
      <c r="A10" s="10">
        <v>38904</v>
      </c>
      <c r="B10" s="11" t="s">
        <v>23</v>
      </c>
      <c r="C10" s="94" t="s">
        <v>49</v>
      </c>
      <c r="D10" s="95"/>
      <c r="E10" s="95"/>
      <c r="F10" s="95"/>
      <c r="G10" s="95"/>
      <c r="H10" s="96"/>
      <c r="I10" s="12"/>
      <c r="J10" s="13">
        <v>525</v>
      </c>
      <c r="L10" s="14"/>
      <c r="M10" s="15"/>
      <c r="N10" s="15"/>
      <c r="O10" s="15"/>
      <c r="P10" s="15"/>
      <c r="Q10" s="15"/>
      <c r="R10" s="15"/>
      <c r="S10" s="15"/>
      <c r="T10" s="16"/>
      <c r="U10" s="16"/>
    </row>
    <row r="11" spans="1:21" s="1" customFormat="1" ht="12.75">
      <c r="A11" s="10">
        <v>38904</v>
      </c>
      <c r="B11" s="11" t="s">
        <v>24</v>
      </c>
      <c r="C11" s="94" t="s">
        <v>34</v>
      </c>
      <c r="D11" s="95"/>
      <c r="E11" s="95"/>
      <c r="F11" s="95"/>
      <c r="G11" s="95"/>
      <c r="H11" s="96"/>
      <c r="I11" s="12"/>
      <c r="J11" s="13">
        <v>2064.73</v>
      </c>
      <c r="L11" s="14"/>
      <c r="M11" s="15"/>
      <c r="N11" s="15"/>
      <c r="O11" s="15"/>
      <c r="P11" s="15"/>
      <c r="Q11" s="15"/>
      <c r="R11" s="15"/>
      <c r="S11" s="15"/>
      <c r="T11" s="16"/>
      <c r="U11" s="16"/>
    </row>
    <row r="12" spans="1:21" s="19" customFormat="1" ht="12.75">
      <c r="A12" s="20">
        <v>38905</v>
      </c>
      <c r="B12" s="11"/>
      <c r="C12" s="97" t="s">
        <v>8</v>
      </c>
      <c r="D12" s="98"/>
      <c r="E12" s="98"/>
      <c r="F12" s="98"/>
      <c r="G12" s="98"/>
      <c r="H12" s="99"/>
      <c r="I12" s="18"/>
      <c r="J12" s="21">
        <v>17</v>
      </c>
      <c r="L12" s="22"/>
      <c r="M12" s="23"/>
      <c r="N12" s="23"/>
      <c r="O12" s="23"/>
      <c r="P12" s="23"/>
      <c r="Q12" s="23"/>
      <c r="R12" s="23"/>
      <c r="S12" s="23"/>
      <c r="T12" s="24"/>
      <c r="U12" s="24"/>
    </row>
    <row r="13" spans="1:21" s="1" customFormat="1" ht="12.75">
      <c r="A13" s="10">
        <v>38916</v>
      </c>
      <c r="B13" s="11" t="s">
        <v>25</v>
      </c>
      <c r="C13" s="94" t="s">
        <v>3</v>
      </c>
      <c r="D13" s="95"/>
      <c r="E13" s="95"/>
      <c r="F13" s="95"/>
      <c r="G13" s="95"/>
      <c r="H13" s="96"/>
      <c r="I13" s="12"/>
      <c r="J13" s="13">
        <f>SUM(I14:I23)</f>
        <v>350</v>
      </c>
      <c r="L13" s="25"/>
      <c r="M13" s="15"/>
      <c r="N13" s="15"/>
      <c r="O13" s="15"/>
      <c r="P13" s="15"/>
      <c r="Q13" s="15"/>
      <c r="R13" s="15"/>
      <c r="S13" s="15"/>
      <c r="T13" s="16"/>
      <c r="U13" s="16"/>
    </row>
    <row r="14" spans="1:21" s="27" customFormat="1" ht="12.75">
      <c r="A14" s="29"/>
      <c r="B14" s="30"/>
      <c r="C14" s="31" t="s">
        <v>50</v>
      </c>
      <c r="D14" s="32"/>
      <c r="E14" s="32"/>
      <c r="F14" s="32"/>
      <c r="G14" s="32"/>
      <c r="H14" s="33"/>
      <c r="I14" s="17">
        <v>13.9</v>
      </c>
      <c r="J14" s="26"/>
      <c r="L14" s="34"/>
      <c r="M14" s="35"/>
      <c r="N14" s="35"/>
      <c r="O14" s="35"/>
      <c r="P14" s="35"/>
      <c r="Q14" s="35"/>
      <c r="R14" s="35"/>
      <c r="S14" s="35"/>
      <c r="T14" s="36"/>
      <c r="U14" s="36"/>
    </row>
    <row r="15" spans="1:21" s="27" customFormat="1" ht="12.75">
      <c r="A15" s="29"/>
      <c r="B15" s="30"/>
      <c r="C15" s="31" t="s">
        <v>52</v>
      </c>
      <c r="D15" s="32"/>
      <c r="E15" s="32"/>
      <c r="F15" s="32"/>
      <c r="G15" s="32"/>
      <c r="H15" s="33"/>
      <c r="I15" s="17">
        <f>2.3+7+20</f>
        <v>29.3</v>
      </c>
      <c r="J15" s="26"/>
      <c r="L15" s="34"/>
      <c r="M15" s="35"/>
      <c r="N15" s="35"/>
      <c r="O15" s="35"/>
      <c r="P15" s="35"/>
      <c r="Q15" s="35"/>
      <c r="R15" s="35"/>
      <c r="S15" s="35"/>
      <c r="T15" s="36"/>
      <c r="U15" s="36"/>
    </row>
    <row r="16" spans="1:21" s="27" customFormat="1" ht="12.75">
      <c r="A16" s="29"/>
      <c r="B16" s="30"/>
      <c r="C16" s="31" t="s">
        <v>36</v>
      </c>
      <c r="D16" s="32"/>
      <c r="E16" s="32"/>
      <c r="F16" s="32"/>
      <c r="G16" s="32"/>
      <c r="H16" s="33"/>
      <c r="I16" s="17">
        <v>39.8</v>
      </c>
      <c r="J16" s="26"/>
      <c r="L16" s="34"/>
      <c r="M16" s="35"/>
      <c r="N16" s="35"/>
      <c r="O16" s="35"/>
      <c r="P16" s="35"/>
      <c r="Q16" s="35"/>
      <c r="R16" s="35"/>
      <c r="S16" s="35"/>
      <c r="T16" s="36"/>
      <c r="U16" s="36"/>
    </row>
    <row r="17" spans="1:21" s="27" customFormat="1" ht="12.75">
      <c r="A17" s="29"/>
      <c r="B17" s="30"/>
      <c r="C17" s="31" t="s">
        <v>51</v>
      </c>
      <c r="D17" s="32"/>
      <c r="E17" s="32"/>
      <c r="F17" s="32"/>
      <c r="G17" s="32"/>
      <c r="H17" s="33"/>
      <c r="I17" s="17">
        <f>23.4+28+22+28+22</f>
        <v>123.4</v>
      </c>
      <c r="J17" s="26"/>
      <c r="L17" s="34"/>
      <c r="M17" s="35"/>
      <c r="N17" s="35"/>
      <c r="O17" s="35"/>
      <c r="P17" s="35"/>
      <c r="Q17" s="35"/>
      <c r="R17" s="35"/>
      <c r="S17" s="35"/>
      <c r="T17" s="36"/>
      <c r="U17" s="36"/>
    </row>
    <row r="18" spans="1:21" s="27" customFormat="1" ht="12.75">
      <c r="A18" s="29"/>
      <c r="B18" s="30"/>
      <c r="C18" s="31" t="s">
        <v>37</v>
      </c>
      <c r="D18" s="32"/>
      <c r="E18" s="32"/>
      <c r="F18" s="32"/>
      <c r="G18" s="32"/>
      <c r="H18" s="33"/>
      <c r="I18" s="17">
        <v>10</v>
      </c>
      <c r="J18" s="26"/>
      <c r="L18" s="34"/>
      <c r="M18" s="35"/>
      <c r="N18" s="35"/>
      <c r="O18" s="35"/>
      <c r="P18" s="35"/>
      <c r="Q18" s="35"/>
      <c r="R18" s="35"/>
      <c r="S18" s="35"/>
      <c r="T18" s="36"/>
      <c r="U18" s="36"/>
    </row>
    <row r="19" spans="1:21" s="27" customFormat="1" ht="12.75">
      <c r="A19" s="29"/>
      <c r="B19" s="30"/>
      <c r="C19" s="31" t="s">
        <v>38</v>
      </c>
      <c r="D19" s="32"/>
      <c r="E19" s="32"/>
      <c r="F19" s="32"/>
      <c r="G19" s="32"/>
      <c r="H19" s="33"/>
      <c r="I19" s="17">
        <v>15.91</v>
      </c>
      <c r="J19" s="26"/>
      <c r="L19" s="34"/>
      <c r="M19" s="35"/>
      <c r="N19" s="35"/>
      <c r="O19" s="35"/>
      <c r="P19" s="35"/>
      <c r="Q19" s="35"/>
      <c r="R19" s="35"/>
      <c r="S19" s="35"/>
      <c r="T19" s="36"/>
      <c r="U19" s="36"/>
    </row>
    <row r="20" spans="1:21" s="27" customFormat="1" ht="12.75">
      <c r="A20" s="29"/>
      <c r="B20" s="30"/>
      <c r="C20" s="31" t="s">
        <v>39</v>
      </c>
      <c r="D20" s="32"/>
      <c r="E20" s="32"/>
      <c r="F20" s="32"/>
      <c r="G20" s="32"/>
      <c r="H20" s="33"/>
      <c r="I20" s="17">
        <v>75</v>
      </c>
      <c r="J20" s="26"/>
      <c r="L20" s="34"/>
      <c r="M20" s="35"/>
      <c r="N20" s="35"/>
      <c r="O20" s="35"/>
      <c r="P20" s="35"/>
      <c r="Q20" s="35"/>
      <c r="R20" s="35"/>
      <c r="S20" s="35"/>
      <c r="T20" s="36"/>
      <c r="U20" s="36"/>
    </row>
    <row r="21" spans="1:21" s="27" customFormat="1" ht="12.75">
      <c r="A21" s="29"/>
      <c r="B21" s="30"/>
      <c r="C21" s="31" t="s">
        <v>40</v>
      </c>
      <c r="D21" s="32"/>
      <c r="E21" s="32"/>
      <c r="F21" s="32"/>
      <c r="G21" s="32"/>
      <c r="H21" s="33"/>
      <c r="I21" s="17">
        <v>33</v>
      </c>
      <c r="J21" s="26"/>
      <c r="L21" s="34"/>
      <c r="M21" s="35"/>
      <c r="N21" s="35"/>
      <c r="O21" s="35"/>
      <c r="P21" s="35"/>
      <c r="Q21" s="35"/>
      <c r="R21" s="35"/>
      <c r="S21" s="35"/>
      <c r="T21" s="36"/>
      <c r="U21" s="36"/>
    </row>
    <row r="22" spans="1:21" s="27" customFormat="1" ht="12.75">
      <c r="A22" s="29"/>
      <c r="B22" s="30"/>
      <c r="C22" s="31" t="s">
        <v>4</v>
      </c>
      <c r="D22" s="32"/>
      <c r="E22" s="32"/>
      <c r="F22" s="32"/>
      <c r="G22" s="32"/>
      <c r="H22" s="33"/>
      <c r="I22" s="17">
        <v>10</v>
      </c>
      <c r="J22" s="26"/>
      <c r="L22" s="34"/>
      <c r="M22" s="35"/>
      <c r="N22" s="35"/>
      <c r="O22" s="35"/>
      <c r="P22" s="35"/>
      <c r="Q22" s="35"/>
      <c r="R22" s="35"/>
      <c r="S22" s="35"/>
      <c r="T22" s="36"/>
      <c r="U22" s="36"/>
    </row>
    <row r="23" spans="1:21" s="27" customFormat="1" ht="12.75">
      <c r="A23" s="29"/>
      <c r="B23" s="30"/>
      <c r="C23" s="31" t="s">
        <v>9</v>
      </c>
      <c r="D23" s="32"/>
      <c r="E23" s="32"/>
      <c r="F23" s="32"/>
      <c r="G23" s="32"/>
      <c r="H23" s="33"/>
      <c r="I23" s="17">
        <v>-0.31</v>
      </c>
      <c r="J23" s="26"/>
      <c r="L23" s="34"/>
      <c r="M23" s="35"/>
      <c r="N23" s="35"/>
      <c r="O23" s="35"/>
      <c r="P23" s="35"/>
      <c r="Q23" s="35"/>
      <c r="R23" s="35"/>
      <c r="S23" s="35"/>
      <c r="T23" s="36"/>
      <c r="U23" s="36"/>
    </row>
    <row r="24" spans="1:21" s="1" customFormat="1" ht="12.75">
      <c r="A24" s="10">
        <v>38922</v>
      </c>
      <c r="B24" s="11" t="s">
        <v>26</v>
      </c>
      <c r="C24" s="94" t="s">
        <v>6</v>
      </c>
      <c r="D24" s="95"/>
      <c r="E24" s="95"/>
      <c r="F24" s="95"/>
      <c r="G24" s="95"/>
      <c r="H24" s="96"/>
      <c r="I24" s="12"/>
      <c r="J24" s="13">
        <v>964.01</v>
      </c>
      <c r="L24" s="14"/>
      <c r="M24" s="15"/>
      <c r="N24" s="15"/>
      <c r="O24" s="15"/>
      <c r="P24" s="15"/>
      <c r="Q24" s="15"/>
      <c r="R24" s="15"/>
      <c r="S24" s="15"/>
      <c r="T24" s="16"/>
      <c r="U24" s="16"/>
    </row>
    <row r="25" spans="1:21" s="41" customFormat="1" ht="12.75">
      <c r="A25" s="37">
        <v>38923</v>
      </c>
      <c r="B25" s="38" t="s">
        <v>27</v>
      </c>
      <c r="C25" s="100" t="s">
        <v>3</v>
      </c>
      <c r="D25" s="101"/>
      <c r="E25" s="101"/>
      <c r="F25" s="101"/>
      <c r="G25" s="101"/>
      <c r="H25" s="102"/>
      <c r="I25" s="39"/>
      <c r="J25" s="40">
        <f>SUM(I26:I33)</f>
        <v>400.00000000000006</v>
      </c>
      <c r="L25" s="42"/>
      <c r="M25" s="43"/>
      <c r="N25" s="43"/>
      <c r="O25" s="43"/>
      <c r="P25" s="43"/>
      <c r="Q25" s="43"/>
      <c r="R25" s="43"/>
      <c r="S25" s="43"/>
      <c r="T25" s="44"/>
      <c r="U25" s="44"/>
    </row>
    <row r="26" spans="1:21" s="52" customFormat="1" ht="12.75">
      <c r="A26" s="45"/>
      <c r="B26" s="46"/>
      <c r="C26" s="47" t="s">
        <v>41</v>
      </c>
      <c r="D26" s="48"/>
      <c r="E26" s="48"/>
      <c r="F26" s="48"/>
      <c r="G26" s="48"/>
      <c r="H26" s="49"/>
      <c r="I26" s="50">
        <f>20+20+20</f>
        <v>60</v>
      </c>
      <c r="J26" s="51"/>
      <c r="L26" s="53"/>
      <c r="M26" s="54"/>
      <c r="N26" s="54"/>
      <c r="O26" s="54"/>
      <c r="P26" s="54"/>
      <c r="Q26" s="54"/>
      <c r="R26" s="54"/>
      <c r="S26" s="54"/>
      <c r="T26" s="55"/>
      <c r="U26" s="55"/>
    </row>
    <row r="27" spans="1:21" s="52" customFormat="1" ht="12.75">
      <c r="A27" s="45"/>
      <c r="B27" s="46"/>
      <c r="C27" s="47" t="s">
        <v>53</v>
      </c>
      <c r="D27" s="48"/>
      <c r="E27" s="48"/>
      <c r="F27" s="48"/>
      <c r="G27" s="48"/>
      <c r="H27" s="49"/>
      <c r="I27" s="50">
        <v>22.18</v>
      </c>
      <c r="J27" s="51"/>
      <c r="L27" s="53"/>
      <c r="M27" s="54"/>
      <c r="N27" s="54"/>
      <c r="O27" s="54"/>
      <c r="P27" s="54"/>
      <c r="Q27" s="54"/>
      <c r="R27" s="54"/>
      <c r="S27" s="54"/>
      <c r="T27" s="55"/>
      <c r="U27" s="55"/>
    </row>
    <row r="28" spans="1:21" s="52" customFormat="1" ht="12.75">
      <c r="A28" s="45"/>
      <c r="B28" s="46"/>
      <c r="C28" s="47" t="s">
        <v>7</v>
      </c>
      <c r="D28" s="48"/>
      <c r="E28" s="48"/>
      <c r="F28" s="48"/>
      <c r="G28" s="48"/>
      <c r="H28" s="49"/>
      <c r="I28" s="50">
        <f>37.04+2.8+11.2+3.75</f>
        <v>54.78999999999999</v>
      </c>
      <c r="J28" s="51"/>
      <c r="L28" s="53"/>
      <c r="M28" s="54"/>
      <c r="N28" s="54"/>
      <c r="O28" s="54"/>
      <c r="P28" s="54"/>
      <c r="Q28" s="54"/>
      <c r="R28" s="54"/>
      <c r="S28" s="54"/>
      <c r="T28" s="55"/>
      <c r="U28" s="55"/>
    </row>
    <row r="29" spans="1:21" s="52" customFormat="1" ht="12.75">
      <c r="A29" s="45"/>
      <c r="B29" s="46"/>
      <c r="C29" s="47" t="s">
        <v>54</v>
      </c>
      <c r="D29" s="48"/>
      <c r="E29" s="48"/>
      <c r="F29" s="48"/>
      <c r="G29" s="48"/>
      <c r="H29" s="49"/>
      <c r="I29" s="50">
        <f>10+50+30</f>
        <v>90</v>
      </c>
      <c r="J29" s="51"/>
      <c r="L29" s="53"/>
      <c r="M29" s="54"/>
      <c r="N29" s="54"/>
      <c r="O29" s="54"/>
      <c r="P29" s="54"/>
      <c r="Q29" s="54"/>
      <c r="R29" s="54"/>
      <c r="S29" s="54"/>
      <c r="T29" s="55"/>
      <c r="U29" s="55"/>
    </row>
    <row r="30" spans="1:21" s="52" customFormat="1" ht="12.75">
      <c r="A30" s="45"/>
      <c r="B30" s="46"/>
      <c r="C30" s="47" t="s">
        <v>55</v>
      </c>
      <c r="D30" s="48"/>
      <c r="E30" s="48"/>
      <c r="F30" s="48"/>
      <c r="G30" s="48"/>
      <c r="H30" s="49"/>
      <c r="I30" s="50">
        <f>13.83+14.09+14.09+14.09+13.83+14.09+13.83+13.83+7.18</f>
        <v>118.86000000000001</v>
      </c>
      <c r="J30" s="51"/>
      <c r="L30" s="53"/>
      <c r="M30" s="54"/>
      <c r="N30" s="54"/>
      <c r="O30" s="54"/>
      <c r="P30" s="54"/>
      <c r="Q30" s="54"/>
      <c r="R30" s="54"/>
      <c r="S30" s="54"/>
      <c r="T30" s="55"/>
      <c r="U30" s="55"/>
    </row>
    <row r="31" spans="1:21" s="52" customFormat="1" ht="12.75">
      <c r="A31" s="45"/>
      <c r="B31" s="46"/>
      <c r="C31" s="47" t="s">
        <v>44</v>
      </c>
      <c r="D31" s="48"/>
      <c r="E31" s="48"/>
      <c r="F31" s="48"/>
      <c r="G31" s="48"/>
      <c r="H31" s="49"/>
      <c r="I31" s="50">
        <v>15</v>
      </c>
      <c r="J31" s="51"/>
      <c r="L31" s="53"/>
      <c r="M31" s="54"/>
      <c r="N31" s="54"/>
      <c r="O31" s="54"/>
      <c r="P31" s="54"/>
      <c r="Q31" s="54"/>
      <c r="R31" s="54"/>
      <c r="S31" s="54"/>
      <c r="T31" s="55"/>
      <c r="U31" s="55"/>
    </row>
    <row r="32" spans="1:21" s="52" customFormat="1" ht="12.75">
      <c r="A32" s="45"/>
      <c r="B32" s="46"/>
      <c r="C32" s="47" t="s">
        <v>42</v>
      </c>
      <c r="D32" s="48"/>
      <c r="E32" s="48"/>
      <c r="F32" s="48"/>
      <c r="G32" s="48"/>
      <c r="H32" s="49"/>
      <c r="I32" s="50">
        <v>40</v>
      </c>
      <c r="J32" s="51"/>
      <c r="L32" s="53"/>
      <c r="M32" s="54"/>
      <c r="N32" s="54"/>
      <c r="O32" s="54"/>
      <c r="P32" s="54"/>
      <c r="Q32" s="54"/>
      <c r="R32" s="54"/>
      <c r="S32" s="54"/>
      <c r="T32" s="55"/>
      <c r="U32" s="55"/>
    </row>
    <row r="33" spans="1:21" s="52" customFormat="1" ht="12.75">
      <c r="A33" s="45"/>
      <c r="B33" s="46"/>
      <c r="C33" s="47" t="s">
        <v>9</v>
      </c>
      <c r="D33" s="48"/>
      <c r="E33" s="48"/>
      <c r="F33" s="48"/>
      <c r="G33" s="48"/>
      <c r="H33" s="49"/>
      <c r="I33" s="50">
        <v>-0.83</v>
      </c>
      <c r="J33" s="51"/>
      <c r="L33" s="53"/>
      <c r="M33" s="54"/>
      <c r="N33" s="54"/>
      <c r="O33" s="54"/>
      <c r="P33" s="54"/>
      <c r="Q33" s="54"/>
      <c r="R33" s="54"/>
      <c r="S33" s="54"/>
      <c r="T33" s="55"/>
      <c r="U33" s="55"/>
    </row>
    <row r="34" spans="1:21" s="41" customFormat="1" ht="12.75">
      <c r="A34" s="37">
        <v>38926</v>
      </c>
      <c r="B34" s="38" t="s">
        <v>28</v>
      </c>
      <c r="C34" s="100" t="s">
        <v>45</v>
      </c>
      <c r="D34" s="101"/>
      <c r="E34" s="101"/>
      <c r="F34" s="101"/>
      <c r="G34" s="101"/>
      <c r="H34" s="102"/>
      <c r="I34" s="39"/>
      <c r="J34" s="40">
        <v>239.54</v>
      </c>
      <c r="L34" s="56"/>
      <c r="M34" s="43"/>
      <c r="N34" s="43"/>
      <c r="O34" s="44"/>
      <c r="P34" s="43"/>
      <c r="Q34" s="43"/>
      <c r="R34" s="43"/>
      <c r="S34" s="43"/>
      <c r="T34" s="44"/>
      <c r="U34" s="44"/>
    </row>
    <row r="35" spans="1:21" s="41" customFormat="1" ht="12.75">
      <c r="A35" s="37">
        <v>38926</v>
      </c>
      <c r="B35" s="38" t="s">
        <v>29</v>
      </c>
      <c r="C35" s="100" t="s">
        <v>56</v>
      </c>
      <c r="D35" s="101"/>
      <c r="E35" s="101"/>
      <c r="F35" s="101"/>
      <c r="G35" s="101"/>
      <c r="H35" s="102"/>
      <c r="I35" s="39"/>
      <c r="J35" s="41">
        <f>137.51+624.78+190.4+1032.64</f>
        <v>1985.33</v>
      </c>
      <c r="L35" s="56"/>
      <c r="M35" s="43"/>
      <c r="N35" s="43"/>
      <c r="O35" s="44"/>
      <c r="P35" s="43"/>
      <c r="Q35" s="43"/>
      <c r="R35" s="43"/>
      <c r="S35" s="43"/>
      <c r="T35" s="44"/>
      <c r="U35" s="44"/>
    </row>
    <row r="36" spans="1:21" s="41" customFormat="1" ht="13.5" customHeight="1">
      <c r="A36" s="37">
        <v>38926</v>
      </c>
      <c r="B36" s="38" t="s">
        <v>30</v>
      </c>
      <c r="C36" s="100" t="s">
        <v>3</v>
      </c>
      <c r="D36" s="101"/>
      <c r="E36" s="101"/>
      <c r="F36" s="101"/>
      <c r="G36" s="101"/>
      <c r="H36" s="102"/>
      <c r="I36" s="39"/>
      <c r="J36" s="40">
        <f>SUM(I37:I43)</f>
        <v>500</v>
      </c>
      <c r="L36" s="42"/>
      <c r="M36" s="43"/>
      <c r="N36" s="43"/>
      <c r="O36" s="44"/>
      <c r="P36" s="43"/>
      <c r="Q36" s="43"/>
      <c r="R36" s="43"/>
      <c r="S36" s="43"/>
      <c r="T36" s="44"/>
      <c r="U36" s="44"/>
    </row>
    <row r="37" spans="1:21" s="52" customFormat="1" ht="13.5" customHeight="1">
      <c r="A37" s="45"/>
      <c r="B37" s="46"/>
      <c r="C37" s="47" t="s">
        <v>57</v>
      </c>
      <c r="D37" s="48"/>
      <c r="E37" s="48"/>
      <c r="F37" s="48"/>
      <c r="G37" s="48"/>
      <c r="H37" s="49"/>
      <c r="I37" s="50">
        <v>87.92</v>
      </c>
      <c r="J37" s="51"/>
      <c r="L37" s="53"/>
      <c r="M37" s="54"/>
      <c r="N37" s="54"/>
      <c r="O37" s="55"/>
      <c r="P37" s="54"/>
      <c r="Q37" s="54"/>
      <c r="R37" s="54"/>
      <c r="S37" s="54"/>
      <c r="T37" s="55"/>
      <c r="U37" s="55"/>
    </row>
    <row r="38" spans="1:21" s="52" customFormat="1" ht="13.5" customHeight="1">
      <c r="A38" s="45"/>
      <c r="B38" s="46"/>
      <c r="C38" s="47" t="s">
        <v>58</v>
      </c>
      <c r="D38" s="48"/>
      <c r="E38" s="48"/>
      <c r="F38" s="48"/>
      <c r="G38" s="48"/>
      <c r="H38" s="49"/>
      <c r="I38" s="50">
        <v>140</v>
      </c>
      <c r="J38" s="51"/>
      <c r="L38" s="53"/>
      <c r="M38" s="54"/>
      <c r="N38" s="54"/>
      <c r="O38" s="55"/>
      <c r="P38" s="54"/>
      <c r="Q38" s="54"/>
      <c r="R38" s="54"/>
      <c r="S38" s="54"/>
      <c r="T38" s="55"/>
      <c r="U38" s="55"/>
    </row>
    <row r="39" spans="1:21" s="52" customFormat="1" ht="13.5" customHeight="1">
      <c r="A39" s="45"/>
      <c r="B39" s="46"/>
      <c r="C39" s="47" t="s">
        <v>43</v>
      </c>
      <c r="D39" s="48"/>
      <c r="E39" s="48"/>
      <c r="F39" s="48"/>
      <c r="G39" s="48"/>
      <c r="H39" s="49"/>
      <c r="I39" s="50">
        <f>70+118</f>
        <v>188</v>
      </c>
      <c r="J39" s="51"/>
      <c r="L39" s="53"/>
      <c r="M39" s="54"/>
      <c r="N39" s="54"/>
      <c r="O39" s="55"/>
      <c r="P39" s="54"/>
      <c r="Q39" s="54"/>
      <c r="R39" s="54"/>
      <c r="S39" s="54"/>
      <c r="T39" s="55"/>
      <c r="U39" s="55"/>
    </row>
    <row r="40" spans="1:21" s="52" customFormat="1" ht="13.5" customHeight="1">
      <c r="A40" s="45"/>
      <c r="B40" s="46"/>
      <c r="C40" s="47" t="s">
        <v>4</v>
      </c>
      <c r="D40" s="48"/>
      <c r="E40" s="48"/>
      <c r="F40" s="48"/>
      <c r="G40" s="48"/>
      <c r="H40" s="49"/>
      <c r="I40" s="50">
        <v>16.36</v>
      </c>
      <c r="J40" s="51"/>
      <c r="L40" s="53"/>
      <c r="M40" s="54"/>
      <c r="N40" s="54"/>
      <c r="O40" s="55"/>
      <c r="P40" s="54"/>
      <c r="Q40" s="54"/>
      <c r="R40" s="54"/>
      <c r="S40" s="54"/>
      <c r="T40" s="55"/>
      <c r="U40" s="55"/>
    </row>
    <row r="41" spans="1:21" s="52" customFormat="1" ht="13.5" customHeight="1">
      <c r="A41" s="45"/>
      <c r="B41" s="46"/>
      <c r="C41" s="47" t="s">
        <v>7</v>
      </c>
      <c r="D41" s="48"/>
      <c r="E41" s="48"/>
      <c r="F41" s="48"/>
      <c r="G41" s="48"/>
      <c r="H41" s="49"/>
      <c r="I41" s="50">
        <v>28.21</v>
      </c>
      <c r="J41" s="51"/>
      <c r="L41" s="53"/>
      <c r="M41" s="54"/>
      <c r="N41" s="54"/>
      <c r="O41" s="55"/>
      <c r="P41" s="54"/>
      <c r="Q41" s="54"/>
      <c r="R41" s="54"/>
      <c r="S41" s="54"/>
      <c r="T41" s="55"/>
      <c r="U41" s="55"/>
    </row>
    <row r="42" spans="1:21" s="52" customFormat="1" ht="13.5" customHeight="1">
      <c r="A42" s="45"/>
      <c r="B42" s="46"/>
      <c r="C42" s="47" t="s">
        <v>59</v>
      </c>
      <c r="D42" s="48"/>
      <c r="E42" s="48"/>
      <c r="F42" s="48"/>
      <c r="G42" s="48"/>
      <c r="H42" s="49"/>
      <c r="I42" s="50">
        <f>12+26</f>
        <v>38</v>
      </c>
      <c r="J42" s="51"/>
      <c r="L42" s="53"/>
      <c r="M42" s="54"/>
      <c r="N42" s="54"/>
      <c r="O42" s="55"/>
      <c r="P42" s="54"/>
      <c r="Q42" s="54"/>
      <c r="R42" s="54"/>
      <c r="S42" s="54"/>
      <c r="T42" s="55"/>
      <c r="U42" s="55"/>
    </row>
    <row r="43" spans="1:21" s="52" customFormat="1" ht="13.5" customHeight="1">
      <c r="A43" s="45"/>
      <c r="B43" s="46"/>
      <c r="C43" s="47" t="s">
        <v>5</v>
      </c>
      <c r="D43" s="48"/>
      <c r="E43" s="48"/>
      <c r="F43" s="48"/>
      <c r="G43" s="48"/>
      <c r="H43" s="49"/>
      <c r="I43" s="50">
        <v>1.51</v>
      </c>
      <c r="J43" s="51"/>
      <c r="L43" s="53"/>
      <c r="M43" s="54"/>
      <c r="N43" s="54"/>
      <c r="O43" s="55"/>
      <c r="P43" s="54"/>
      <c r="Q43" s="54"/>
      <c r="R43" s="54"/>
      <c r="S43" s="54"/>
      <c r="T43" s="55"/>
      <c r="U43" s="55"/>
    </row>
    <row r="44" spans="1:21" s="41" customFormat="1" ht="12.75">
      <c r="A44" s="37">
        <v>38929</v>
      </c>
      <c r="B44" s="38" t="s">
        <v>31</v>
      </c>
      <c r="C44" s="100" t="s">
        <v>47</v>
      </c>
      <c r="D44" s="101"/>
      <c r="E44" s="101"/>
      <c r="F44" s="101"/>
      <c r="G44" s="101"/>
      <c r="H44" s="102"/>
      <c r="I44" s="39"/>
      <c r="J44" s="40">
        <v>200</v>
      </c>
      <c r="L44" s="56"/>
      <c r="M44" s="43"/>
      <c r="N44" s="43"/>
      <c r="O44" s="44"/>
      <c r="P44" s="43"/>
      <c r="Q44" s="43"/>
      <c r="R44" s="43"/>
      <c r="S44" s="43"/>
      <c r="T44" s="44"/>
      <c r="U44" s="44"/>
    </row>
    <row r="45" spans="1:21" s="41" customFormat="1" ht="12.75">
      <c r="A45" s="37">
        <v>38929</v>
      </c>
      <c r="B45" s="38" t="s">
        <v>32</v>
      </c>
      <c r="C45" s="100" t="s">
        <v>60</v>
      </c>
      <c r="D45" s="101"/>
      <c r="E45" s="101"/>
      <c r="F45" s="101"/>
      <c r="G45" s="101"/>
      <c r="H45" s="102"/>
      <c r="I45" s="39"/>
      <c r="J45" s="40">
        <v>1247.15</v>
      </c>
      <c r="L45" s="56"/>
      <c r="M45" s="43"/>
      <c r="N45" s="43"/>
      <c r="O45" s="44"/>
      <c r="P45" s="43"/>
      <c r="Q45" s="43"/>
      <c r="R45" s="43"/>
      <c r="S45" s="43"/>
      <c r="T45" s="44"/>
      <c r="U45" s="44"/>
    </row>
    <row r="46" spans="1:15" s="41" customFormat="1" ht="12.75">
      <c r="A46" s="37">
        <v>38929</v>
      </c>
      <c r="B46" s="38" t="s">
        <v>33</v>
      </c>
      <c r="C46" s="100" t="s">
        <v>61</v>
      </c>
      <c r="D46" s="101"/>
      <c r="E46" s="101"/>
      <c r="F46" s="101"/>
      <c r="G46" s="101"/>
      <c r="H46" s="102"/>
      <c r="I46" s="39"/>
      <c r="J46" s="40">
        <v>296.01</v>
      </c>
      <c r="L46" s="56"/>
      <c r="M46" s="43"/>
      <c r="N46" s="44"/>
      <c r="O46" s="57"/>
    </row>
    <row r="47" spans="1:21" s="66" customFormat="1" ht="12.75">
      <c r="A47" s="58"/>
      <c r="B47" s="59"/>
      <c r="C47" s="103"/>
      <c r="D47" s="103"/>
      <c r="E47" s="103"/>
      <c r="F47" s="103"/>
      <c r="G47" s="103"/>
      <c r="H47" s="103"/>
      <c r="I47" s="60"/>
      <c r="J47" s="61"/>
      <c r="K47" s="62"/>
      <c r="L47" s="63"/>
      <c r="M47" s="64"/>
      <c r="N47" s="64"/>
      <c r="O47" s="64"/>
      <c r="P47" s="64"/>
      <c r="Q47" s="64"/>
      <c r="R47" s="64"/>
      <c r="S47" s="64"/>
      <c r="T47" s="64"/>
      <c r="U47" s="65"/>
    </row>
    <row r="48" spans="1:10" s="66" customFormat="1" ht="13.5" thickBot="1">
      <c r="A48" s="67" t="s">
        <v>10</v>
      </c>
      <c r="B48" s="68"/>
      <c r="C48" s="68"/>
      <c r="D48" s="68"/>
      <c r="E48" s="68"/>
      <c r="F48" s="68"/>
      <c r="G48" s="68"/>
      <c r="H48" s="68"/>
      <c r="I48" s="69"/>
      <c r="J48" s="70">
        <f>SUM(J6:J47)</f>
        <v>21183.420000000002</v>
      </c>
    </row>
    <row r="49" s="66" customFormat="1" ht="13.5" thickBot="1">
      <c r="J49" s="41"/>
    </row>
    <row r="50" spans="1:12" s="41" customFormat="1" ht="18.75" thickBot="1">
      <c r="A50" s="104" t="s">
        <v>11</v>
      </c>
      <c r="B50" s="105"/>
      <c r="C50" s="105"/>
      <c r="D50" s="105"/>
      <c r="E50" s="105"/>
      <c r="F50" s="105"/>
      <c r="G50" s="105"/>
      <c r="H50" s="105"/>
      <c r="I50" s="105"/>
      <c r="J50" s="106"/>
      <c r="L50" s="71"/>
    </row>
    <row r="51" spans="1:12" s="72" customFormat="1" ht="13.5" thickBot="1">
      <c r="A51" s="66"/>
      <c r="B51" s="66"/>
      <c r="C51" s="66"/>
      <c r="D51" s="66"/>
      <c r="E51" s="66"/>
      <c r="F51" s="66"/>
      <c r="G51" s="66"/>
      <c r="H51" s="66"/>
      <c r="I51" s="66"/>
      <c r="J51" s="41"/>
      <c r="L51" s="71"/>
    </row>
    <row r="52" spans="1:12" s="41" customFormat="1" ht="12.75">
      <c r="A52" s="73" t="s">
        <v>12</v>
      </c>
      <c r="B52" s="74"/>
      <c r="C52" s="74"/>
      <c r="D52" s="74"/>
      <c r="E52" s="74"/>
      <c r="F52" s="74"/>
      <c r="G52" s="74"/>
      <c r="H52" s="74"/>
      <c r="I52" s="74"/>
      <c r="J52" s="75">
        <v>12402.36</v>
      </c>
      <c r="L52" s="71"/>
    </row>
    <row r="53" spans="1:10" s="41" customFormat="1" ht="12.75">
      <c r="A53" s="76"/>
      <c r="B53" s="77"/>
      <c r="C53" s="77"/>
      <c r="D53" s="77"/>
      <c r="E53" s="77"/>
      <c r="F53" s="77"/>
      <c r="G53" s="77"/>
      <c r="H53" s="77"/>
      <c r="I53" s="77"/>
      <c r="J53" s="78"/>
    </row>
    <row r="54" spans="1:10" s="41" customFormat="1" ht="12.75">
      <c r="A54" s="79" t="s">
        <v>13</v>
      </c>
      <c r="B54" s="77"/>
      <c r="C54" s="77"/>
      <c r="D54" s="77"/>
      <c r="E54" s="77"/>
      <c r="F54" s="77"/>
      <c r="G54" s="77"/>
      <c r="H54" s="77"/>
      <c r="I54" s="77"/>
      <c r="J54" s="80">
        <f>19707.74+941.56</f>
        <v>20649.300000000003</v>
      </c>
    </row>
    <row r="55" spans="1:10" s="52" customFormat="1" ht="12.75">
      <c r="A55" s="76"/>
      <c r="B55" s="77"/>
      <c r="C55" s="77"/>
      <c r="D55" s="77"/>
      <c r="E55" s="77"/>
      <c r="F55" s="77"/>
      <c r="G55" s="77"/>
      <c r="H55" s="77"/>
      <c r="I55" s="77"/>
      <c r="J55" s="78"/>
    </row>
    <row r="56" spans="1:11" s="52" customFormat="1" ht="12.75">
      <c r="A56" s="81" t="s">
        <v>14</v>
      </c>
      <c r="B56" s="77"/>
      <c r="C56" s="77"/>
      <c r="D56" s="77"/>
      <c r="E56" s="77"/>
      <c r="F56" s="77"/>
      <c r="G56" s="77"/>
      <c r="H56" s="77"/>
      <c r="I56" s="77"/>
      <c r="J56" s="82">
        <f>-J48</f>
        <v>-21183.420000000002</v>
      </c>
      <c r="K56" s="83"/>
    </row>
    <row r="57" spans="1:10" s="52" customFormat="1" ht="13.5" thickBot="1">
      <c r="A57" s="67"/>
      <c r="B57" s="68"/>
      <c r="C57" s="68"/>
      <c r="D57" s="68"/>
      <c r="E57" s="68"/>
      <c r="F57" s="68"/>
      <c r="G57" s="68"/>
      <c r="H57" s="68"/>
      <c r="I57" s="68"/>
      <c r="J57" s="84"/>
    </row>
    <row r="58" spans="1:10" s="52" customFormat="1" ht="13.5" thickBot="1">
      <c r="A58" s="67" t="s">
        <v>15</v>
      </c>
      <c r="B58" s="68"/>
      <c r="C58" s="68"/>
      <c r="D58" s="68"/>
      <c r="E58" s="68"/>
      <c r="F58" s="68"/>
      <c r="G58" s="68"/>
      <c r="H58" s="68"/>
      <c r="I58" s="68"/>
      <c r="J58" s="85">
        <f>J52+J54+J56</f>
        <v>11868.240000000002</v>
      </c>
    </row>
    <row r="59" spans="1:10" s="52" customFormat="1" ht="13.5" thickBot="1">
      <c r="A59" s="66"/>
      <c r="B59" s="66"/>
      <c r="C59" s="66"/>
      <c r="D59" s="66"/>
      <c r="E59" s="66"/>
      <c r="F59" s="66"/>
      <c r="G59" s="66"/>
      <c r="H59" s="66"/>
      <c r="I59" s="66"/>
      <c r="J59" s="41"/>
    </row>
    <row r="60" spans="1:10" s="66" customFormat="1" ht="13.5" thickBot="1">
      <c r="A60" s="107" t="s">
        <v>16</v>
      </c>
      <c r="B60" s="108"/>
      <c r="C60" s="108"/>
      <c r="D60" s="108"/>
      <c r="E60" s="108"/>
      <c r="F60" s="108"/>
      <c r="G60" s="108"/>
      <c r="H60" s="109"/>
      <c r="J60" s="41"/>
    </row>
    <row r="61" spans="1:18" s="66" customFormat="1" ht="12.75">
      <c r="A61" s="38" t="s">
        <v>19</v>
      </c>
      <c r="B61" s="110"/>
      <c r="C61" s="111"/>
      <c r="D61" s="111"/>
      <c r="E61" s="111"/>
      <c r="F61" s="111"/>
      <c r="G61" s="112"/>
      <c r="H61" s="40">
        <v>200</v>
      </c>
      <c r="I61" s="86"/>
      <c r="J61" s="28"/>
      <c r="K61" s="43"/>
      <c r="L61" s="43"/>
      <c r="M61" s="43"/>
      <c r="N61" s="43"/>
      <c r="O61" s="43"/>
      <c r="P61" s="43"/>
      <c r="Q61" s="71"/>
      <c r="R61" s="71"/>
    </row>
    <row r="62" spans="1:18" s="66" customFormat="1" ht="13.5" customHeight="1">
      <c r="A62" s="38" t="s">
        <v>20</v>
      </c>
      <c r="B62" s="100"/>
      <c r="C62" s="101"/>
      <c r="D62" s="101"/>
      <c r="E62" s="101"/>
      <c r="F62" s="101"/>
      <c r="G62" s="102"/>
      <c r="H62" s="40">
        <v>1440</v>
      </c>
      <c r="I62" s="86"/>
      <c r="J62" s="28"/>
      <c r="K62" s="28"/>
      <c r="L62" s="28"/>
      <c r="M62" s="28"/>
      <c r="N62" s="28"/>
      <c r="O62" s="28"/>
      <c r="P62" s="28"/>
      <c r="Q62" s="71"/>
      <c r="R62" s="71"/>
    </row>
    <row r="63" spans="1:18" s="66" customFormat="1" ht="12.75">
      <c r="A63" s="38" t="s">
        <v>21</v>
      </c>
      <c r="B63" s="100"/>
      <c r="C63" s="101"/>
      <c r="D63" s="101"/>
      <c r="E63" s="101"/>
      <c r="F63" s="101"/>
      <c r="G63" s="102"/>
      <c r="H63" s="40">
        <v>10324.65</v>
      </c>
      <c r="I63" s="86"/>
      <c r="J63" s="28"/>
      <c r="K63" s="28"/>
      <c r="L63" s="28"/>
      <c r="M63" s="28"/>
      <c r="N63" s="28"/>
      <c r="O63" s="28"/>
      <c r="P63" s="28"/>
      <c r="Q63" s="71"/>
      <c r="R63" s="71"/>
    </row>
    <row r="64" spans="1:18" s="66" customFormat="1" ht="12.75">
      <c r="A64" s="38" t="s">
        <v>22</v>
      </c>
      <c r="B64" s="100"/>
      <c r="C64" s="101"/>
      <c r="D64" s="101"/>
      <c r="E64" s="101"/>
      <c r="F64" s="101"/>
      <c r="G64" s="102"/>
      <c r="H64" s="40">
        <v>430</v>
      </c>
      <c r="I64" s="87"/>
      <c r="J64" s="28"/>
      <c r="K64" s="87"/>
      <c r="L64" s="87"/>
      <c r="M64" s="87"/>
      <c r="N64" s="87"/>
      <c r="O64" s="87"/>
      <c r="P64" s="87"/>
      <c r="Q64" s="87"/>
      <c r="R64" s="87"/>
    </row>
    <row r="65" spans="1:18" s="66" customFormat="1" ht="12.75">
      <c r="A65" s="38" t="s">
        <v>23</v>
      </c>
      <c r="B65" s="113"/>
      <c r="C65" s="114"/>
      <c r="D65" s="114"/>
      <c r="E65" s="114"/>
      <c r="F65" s="114"/>
      <c r="G65" s="92"/>
      <c r="H65" s="40">
        <v>525</v>
      </c>
      <c r="I65" s="87"/>
      <c r="J65" s="28"/>
      <c r="K65" s="87"/>
      <c r="L65" s="87"/>
      <c r="M65" s="87"/>
      <c r="N65" s="87"/>
      <c r="O65" s="87"/>
      <c r="P65" s="87"/>
      <c r="Q65" s="87"/>
      <c r="R65" s="87"/>
    </row>
    <row r="66" spans="1:18" s="66" customFormat="1" ht="12.75">
      <c r="A66" s="38" t="s">
        <v>24</v>
      </c>
      <c r="B66" s="113"/>
      <c r="C66" s="114"/>
      <c r="D66" s="114"/>
      <c r="E66" s="114"/>
      <c r="F66" s="114"/>
      <c r="G66" s="92"/>
      <c r="H66" s="40">
        <v>2064.73</v>
      </c>
      <c r="I66" s="87"/>
      <c r="J66" s="28"/>
      <c r="K66" s="87"/>
      <c r="L66" s="87"/>
      <c r="M66" s="87"/>
      <c r="N66" s="87"/>
      <c r="O66" s="87"/>
      <c r="P66" s="87"/>
      <c r="Q66" s="87"/>
      <c r="R66" s="87"/>
    </row>
    <row r="67" spans="1:18" s="66" customFormat="1" ht="12.75">
      <c r="A67" s="38" t="s">
        <v>25</v>
      </c>
      <c r="B67" s="113"/>
      <c r="C67" s="114"/>
      <c r="D67" s="114"/>
      <c r="E67" s="114"/>
      <c r="F67" s="114"/>
      <c r="G67" s="92"/>
      <c r="H67" s="40">
        <v>350</v>
      </c>
      <c r="I67" s="87"/>
      <c r="J67" s="28"/>
      <c r="K67" s="87"/>
      <c r="L67" s="87"/>
      <c r="M67" s="87"/>
      <c r="N67" s="87"/>
      <c r="O67" s="87"/>
      <c r="P67" s="87"/>
      <c r="Q67" s="87"/>
      <c r="R67" s="87"/>
    </row>
    <row r="68" spans="1:18" s="66" customFormat="1" ht="12.75">
      <c r="A68" s="38" t="s">
        <v>26</v>
      </c>
      <c r="B68" s="113"/>
      <c r="C68" s="114"/>
      <c r="D68" s="114"/>
      <c r="E68" s="114"/>
      <c r="F68" s="114"/>
      <c r="G68" s="92"/>
      <c r="H68" s="40">
        <v>964.01</v>
      </c>
      <c r="I68" s="87"/>
      <c r="J68" s="28"/>
      <c r="K68" s="87"/>
      <c r="L68" s="87"/>
      <c r="M68" s="87"/>
      <c r="N68" s="87"/>
      <c r="O68" s="87"/>
      <c r="P68" s="87"/>
      <c r="Q68" s="87"/>
      <c r="R68" s="87"/>
    </row>
    <row r="69" spans="1:18" s="66" customFormat="1" ht="12.75">
      <c r="A69" s="38" t="s">
        <v>27</v>
      </c>
      <c r="B69" s="113"/>
      <c r="C69" s="114"/>
      <c r="D69" s="114"/>
      <c r="E69" s="114"/>
      <c r="F69" s="114"/>
      <c r="G69" s="92"/>
      <c r="H69" s="40">
        <v>400</v>
      </c>
      <c r="I69" s="87"/>
      <c r="J69" s="28"/>
      <c r="K69" s="87"/>
      <c r="L69" s="87"/>
      <c r="M69" s="87"/>
      <c r="N69" s="87"/>
      <c r="O69" s="87"/>
      <c r="P69" s="87"/>
      <c r="Q69" s="87"/>
      <c r="R69" s="87"/>
    </row>
    <row r="70" spans="1:18" s="66" customFormat="1" ht="12.75">
      <c r="A70" s="38" t="s">
        <v>28</v>
      </c>
      <c r="B70" s="113"/>
      <c r="C70" s="114"/>
      <c r="D70" s="114"/>
      <c r="E70" s="114"/>
      <c r="F70" s="114"/>
      <c r="G70" s="92"/>
      <c r="H70" s="40">
        <v>239.54</v>
      </c>
      <c r="I70" s="87"/>
      <c r="J70" s="28"/>
      <c r="K70" s="87"/>
      <c r="L70" s="87"/>
      <c r="M70" s="87"/>
      <c r="N70" s="87"/>
      <c r="O70" s="87"/>
      <c r="P70" s="87"/>
      <c r="Q70" s="87"/>
      <c r="R70" s="87"/>
    </row>
    <row r="71" spans="1:18" s="66" customFormat="1" ht="12.75">
      <c r="A71" s="38" t="s">
        <v>29</v>
      </c>
      <c r="B71" s="113"/>
      <c r="C71" s="114"/>
      <c r="D71" s="114"/>
      <c r="E71" s="114"/>
      <c r="F71" s="114"/>
      <c r="G71" s="92"/>
      <c r="H71" s="40">
        <v>1985.33</v>
      </c>
      <c r="I71" s="87"/>
      <c r="J71" s="28"/>
      <c r="K71" s="87"/>
      <c r="L71" s="87"/>
      <c r="M71" s="87"/>
      <c r="N71" s="87"/>
      <c r="O71" s="87"/>
      <c r="P71" s="87"/>
      <c r="Q71" s="87"/>
      <c r="R71" s="87"/>
    </row>
    <row r="72" spans="1:18" s="66" customFormat="1" ht="12.75">
      <c r="A72" s="38" t="s">
        <v>30</v>
      </c>
      <c r="B72" s="113"/>
      <c r="C72" s="114"/>
      <c r="D72" s="114"/>
      <c r="E72" s="114"/>
      <c r="F72" s="114"/>
      <c r="G72" s="92"/>
      <c r="H72" s="40">
        <v>500</v>
      </c>
      <c r="I72" s="87"/>
      <c r="J72" s="28"/>
      <c r="K72" s="87"/>
      <c r="L72" s="87"/>
      <c r="M72" s="87"/>
      <c r="N72" s="87"/>
      <c r="O72" s="87"/>
      <c r="P72" s="87"/>
      <c r="Q72" s="87"/>
      <c r="R72" s="87"/>
    </row>
    <row r="73" spans="1:18" s="66" customFormat="1" ht="12.75">
      <c r="A73" s="38" t="s">
        <v>31</v>
      </c>
      <c r="B73" s="113"/>
      <c r="C73" s="114"/>
      <c r="D73" s="114"/>
      <c r="E73" s="114"/>
      <c r="F73" s="114"/>
      <c r="G73" s="92"/>
      <c r="H73" s="40">
        <v>200</v>
      </c>
      <c r="I73" s="87"/>
      <c r="J73" s="28"/>
      <c r="K73" s="87"/>
      <c r="L73" s="87"/>
      <c r="M73" s="87"/>
      <c r="N73" s="87"/>
      <c r="O73" s="87"/>
      <c r="P73" s="87"/>
      <c r="Q73" s="87"/>
      <c r="R73" s="87"/>
    </row>
    <row r="74" spans="1:10" s="66" customFormat="1" ht="12.75">
      <c r="A74" s="38" t="s">
        <v>32</v>
      </c>
      <c r="B74" s="100"/>
      <c r="C74" s="101"/>
      <c r="D74" s="101"/>
      <c r="E74" s="101"/>
      <c r="F74" s="101"/>
      <c r="G74" s="102"/>
      <c r="H74" s="40">
        <v>1247.15</v>
      </c>
      <c r="J74" s="41"/>
    </row>
    <row r="75" spans="1:10" s="66" customFormat="1" ht="12.75">
      <c r="A75" s="38" t="s">
        <v>33</v>
      </c>
      <c r="B75" s="100"/>
      <c r="C75" s="101"/>
      <c r="D75" s="101"/>
      <c r="E75" s="101"/>
      <c r="F75" s="101"/>
      <c r="G75" s="102"/>
      <c r="H75" s="40">
        <v>296.01</v>
      </c>
      <c r="J75" s="41"/>
    </row>
    <row r="76" spans="1:10" s="66" customFormat="1" ht="13.5" thickBot="1">
      <c r="A76" s="38"/>
      <c r="B76" s="115"/>
      <c r="C76" s="115"/>
      <c r="D76" s="115"/>
      <c r="E76" s="115"/>
      <c r="F76" s="115"/>
      <c r="G76" s="115"/>
      <c r="H76" s="40"/>
      <c r="J76" s="41"/>
    </row>
    <row r="77" spans="1:10" s="66" customFormat="1" ht="13.5" thickBot="1">
      <c r="A77" s="116" t="s">
        <v>17</v>
      </c>
      <c r="B77" s="117"/>
      <c r="C77" s="117"/>
      <c r="D77" s="117"/>
      <c r="E77" s="117"/>
      <c r="F77" s="117"/>
      <c r="G77" s="118"/>
      <c r="H77" s="88">
        <f>SUM(H61:H76)</f>
        <v>21166.420000000002</v>
      </c>
      <c r="J77" s="89"/>
    </row>
    <row r="78" spans="7:10" s="66" customFormat="1" ht="12.75">
      <c r="G78" s="90"/>
      <c r="J78" s="41"/>
    </row>
    <row r="79" s="66" customFormat="1" ht="12.75">
      <c r="J79" s="41"/>
    </row>
  </sheetData>
  <mergeCells count="37">
    <mergeCell ref="B76:G76"/>
    <mergeCell ref="A77:G77"/>
    <mergeCell ref="B65:G65"/>
    <mergeCell ref="B66:G66"/>
    <mergeCell ref="B67:G67"/>
    <mergeCell ref="B68:G68"/>
    <mergeCell ref="B69:G69"/>
    <mergeCell ref="B70:G70"/>
    <mergeCell ref="B71:G71"/>
    <mergeCell ref="B72:G72"/>
    <mergeCell ref="B75:G75"/>
    <mergeCell ref="B62:G62"/>
    <mergeCell ref="B63:G63"/>
    <mergeCell ref="B64:G64"/>
    <mergeCell ref="B74:G74"/>
    <mergeCell ref="B73:G73"/>
    <mergeCell ref="C47:H47"/>
    <mergeCell ref="A50:J50"/>
    <mergeCell ref="A60:H60"/>
    <mergeCell ref="B61:G61"/>
    <mergeCell ref="C46:H46"/>
    <mergeCell ref="C35:H35"/>
    <mergeCell ref="C36:H36"/>
    <mergeCell ref="C44:H44"/>
    <mergeCell ref="C45:H45"/>
    <mergeCell ref="C13:H13"/>
    <mergeCell ref="C24:H24"/>
    <mergeCell ref="C25:H25"/>
    <mergeCell ref="C34:H34"/>
    <mergeCell ref="C9:H9"/>
    <mergeCell ref="C10:H10"/>
    <mergeCell ref="C11:H11"/>
    <mergeCell ref="C12:H12"/>
    <mergeCell ref="C2:I2"/>
    <mergeCell ref="C6:H6"/>
    <mergeCell ref="C7:H7"/>
    <mergeCell ref="C8:H8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Gilson</dc:creator>
  <cp:keywords/>
  <dc:description/>
  <cp:lastModifiedBy>.</cp:lastModifiedBy>
  <cp:lastPrinted>2007-01-12T18:56:01Z</cp:lastPrinted>
  <dcterms:created xsi:type="dcterms:W3CDTF">2006-10-01T22:06:14Z</dcterms:created>
  <dcterms:modified xsi:type="dcterms:W3CDTF">2007-10-03T12:55:37Z</dcterms:modified>
  <cp:category/>
  <cp:version/>
  <cp:contentType/>
  <cp:contentStatus/>
</cp:coreProperties>
</file>